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J16" i="1"/>
  <c r="K16" i="1"/>
  <c r="K8" i="1"/>
  <c r="K9" i="1"/>
  <c r="K10" i="1"/>
  <c r="K11" i="1"/>
  <c r="K12" i="1"/>
  <c r="K13" i="1"/>
  <c r="K14" i="1"/>
  <c r="J9" i="1"/>
  <c r="J10" i="1"/>
  <c r="J11" i="1"/>
  <c r="J12" i="1"/>
  <c r="J13" i="1"/>
  <c r="J14" i="1"/>
  <c r="J15" i="1"/>
  <c r="J8" i="1"/>
  <c r="L9" i="1"/>
  <c r="L10" i="1" s="1"/>
  <c r="L11" i="1" s="1"/>
  <c r="L12" i="1" s="1"/>
  <c r="L13" i="1" s="1"/>
  <c r="L14" i="1" s="1"/>
  <c r="L8" i="1"/>
  <c r="L7" i="1"/>
  <c r="K7" i="1"/>
  <c r="J7" i="1"/>
  <c r="J6" i="1"/>
  <c r="J5" i="1"/>
  <c r="K5" i="1"/>
  <c r="K6" i="1"/>
  <c r="L5" i="1"/>
  <c r="L6" i="1"/>
  <c r="L4" i="1"/>
  <c r="K4" i="1"/>
  <c r="J4" i="1"/>
  <c r="D16" i="1"/>
  <c r="D4" i="1"/>
  <c r="E16" i="1"/>
  <c r="F16" i="1" s="1"/>
  <c r="G15" i="1"/>
  <c r="D15" i="1"/>
  <c r="F15" i="1" s="1"/>
  <c r="E15" i="1"/>
  <c r="D14" i="1"/>
  <c r="D8" i="1"/>
  <c r="D9" i="1"/>
  <c r="D10" i="1"/>
  <c r="D11" i="1"/>
  <c r="D12" i="1"/>
  <c r="D13" i="1"/>
  <c r="D7" i="1"/>
  <c r="D6" i="1"/>
  <c r="D5" i="1"/>
  <c r="E4" i="1"/>
  <c r="E5" i="1"/>
  <c r="F5" i="1" s="1"/>
  <c r="E6" i="1"/>
  <c r="F6" i="1" s="1"/>
  <c r="E7" i="1"/>
  <c r="F11" i="1" s="1"/>
  <c r="E8" i="1"/>
  <c r="F8" i="1" s="1"/>
  <c r="E9" i="1"/>
  <c r="F9" i="1" s="1"/>
  <c r="E10" i="1"/>
  <c r="F10" i="1" s="1"/>
  <c r="E11" i="1"/>
  <c r="E12" i="1"/>
  <c r="F12" i="1" s="1"/>
  <c r="E13" i="1"/>
  <c r="F13" i="1" s="1"/>
  <c r="E14" i="1"/>
  <c r="F14" i="1" s="1"/>
  <c r="F7" i="1" l="1"/>
  <c r="F4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</calcChain>
</file>

<file path=xl/sharedStrings.xml><?xml version="1.0" encoding="utf-8"?>
<sst xmlns="http://schemas.openxmlformats.org/spreadsheetml/2006/main" count="19" uniqueCount="14">
  <si>
    <t>Дано</t>
  </si>
  <si>
    <t>s</t>
  </si>
  <si>
    <t>i</t>
  </si>
  <si>
    <t>i2</t>
  </si>
  <si>
    <t>t</t>
  </si>
  <si>
    <t>t2</t>
  </si>
  <si>
    <t>Решение</t>
  </si>
  <si>
    <t>Банк "Восточный"</t>
  </si>
  <si>
    <t>Дата Платежей</t>
  </si>
  <si>
    <t>%</t>
  </si>
  <si>
    <t>Сумма платежа</t>
  </si>
  <si>
    <t xml:space="preserve">Оставшаяся ссудная задолженность </t>
  </si>
  <si>
    <t>Ежемес. Пл.</t>
  </si>
  <si>
    <t>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</si>
</sst>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1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44" fontId="0" fillId="0" borderId="1" xfId="0" applyNumberFormat="1" applyBorder="1"/>
    <xf numFmtId="9" fontId="0" fillId="0" borderId="1" xfId="0" applyNumberFormat="1" applyBorder="1"/>
    <xf numFmtId="44" fontId="0" fillId="0" borderId="1" xfId="1" applyFont="1" applyBorder="1" applyAlignment="1">
      <alignment horizontal="center" vertical="center" wrapText="1"/>
    </xf>
    <xf numFmtId="44" fontId="0" fillId="0" borderId="0" xfId="1" applyFont="1"/>
    <xf numFmtId="44" fontId="0" fillId="0" borderId="2" xfId="1" applyFont="1" applyBorder="1"/>
    <xf numFmtId="44" fontId="0" fillId="0" borderId="4" xfId="1" applyFont="1" applyBorder="1"/>
    <xf numFmtId="44" fontId="0" fillId="0" borderId="5" xfId="0" applyNumberFormat="1" applyBorder="1"/>
    <xf numFmtId="0" fontId="0" fillId="0" borderId="5" xfId="0" applyBorder="1"/>
    <xf numFmtId="14" fontId="0" fillId="0" borderId="5" xfId="0" applyNumberFormat="1" applyBorder="1"/>
    <xf numFmtId="4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G22" sqref="G22"/>
    </sheetView>
  </sheetViews>
  <sheetFormatPr defaultRowHeight="15" x14ac:dyDescent="0.25"/>
  <cols>
    <col min="2" max="2" width="12.140625" bestFit="1" customWidth="1"/>
    <col min="3" max="3" width="12.7109375" customWidth="1"/>
    <col min="4" max="4" width="13.42578125" style="13" customWidth="1"/>
    <col min="5" max="7" width="12.7109375" customWidth="1"/>
    <col min="8" max="8" width="1.42578125" customWidth="1"/>
    <col min="9" max="9" width="13.28515625" customWidth="1"/>
    <col min="10" max="10" width="12.42578125" style="13" customWidth="1"/>
    <col min="11" max="11" width="13.5703125" customWidth="1"/>
    <col min="12" max="12" width="15.28515625" customWidth="1"/>
  </cols>
  <sheetData>
    <row r="1" spans="1:12" x14ac:dyDescent="0.25">
      <c r="A1" s="1" t="s">
        <v>0</v>
      </c>
      <c r="B1" s="1"/>
      <c r="C1" s="5" t="s">
        <v>6</v>
      </c>
      <c r="D1" s="6"/>
      <c r="E1" s="6"/>
      <c r="F1" s="6"/>
      <c r="G1" s="7"/>
      <c r="H1" s="2"/>
      <c r="I1" s="2"/>
      <c r="J1" s="9"/>
      <c r="K1" s="2"/>
      <c r="L1" s="2"/>
    </row>
    <row r="2" spans="1:12" x14ac:dyDescent="0.25">
      <c r="A2" s="1"/>
      <c r="B2" s="1"/>
      <c r="C2" s="5" t="s">
        <v>7</v>
      </c>
      <c r="D2" s="6"/>
      <c r="E2" s="6"/>
      <c r="F2" s="6"/>
      <c r="G2" s="7"/>
      <c r="H2" s="2"/>
      <c r="I2" s="1"/>
      <c r="J2" s="1"/>
      <c r="K2" s="1"/>
      <c r="L2" s="1"/>
    </row>
    <row r="3" spans="1:12" ht="60" x14ac:dyDescent="0.25">
      <c r="A3" s="2" t="s">
        <v>1</v>
      </c>
      <c r="B3" s="9">
        <v>40000</v>
      </c>
      <c r="C3" s="8" t="s">
        <v>8</v>
      </c>
      <c r="D3" s="12" t="s">
        <v>9</v>
      </c>
      <c r="E3" s="8" t="s">
        <v>10</v>
      </c>
      <c r="F3" s="8" t="s">
        <v>12</v>
      </c>
      <c r="G3" s="8" t="s">
        <v>11</v>
      </c>
      <c r="H3" s="2"/>
      <c r="I3" s="8" t="s">
        <v>8</v>
      </c>
      <c r="J3" s="12" t="s">
        <v>9</v>
      </c>
      <c r="K3" s="8" t="s">
        <v>12</v>
      </c>
      <c r="L3" s="8" t="s">
        <v>11</v>
      </c>
    </row>
    <row r="4" spans="1:12" x14ac:dyDescent="0.25">
      <c r="A4" s="2" t="s">
        <v>2</v>
      </c>
      <c r="B4" s="11">
        <v>0.18</v>
      </c>
      <c r="C4" s="4">
        <v>44105</v>
      </c>
      <c r="D4" s="9">
        <f>$B$3*$B$4*((C4-B7)/366)</f>
        <v>590.1639344262295</v>
      </c>
      <c r="E4" s="10">
        <f t="shared" ref="E4:E15" si="0">$B$3/$B$6</f>
        <v>3333.3333333333335</v>
      </c>
      <c r="F4" s="10">
        <f>E4+D4</f>
        <v>3923.4972677595629</v>
      </c>
      <c r="G4" s="10">
        <f>B3-E4</f>
        <v>36666.666666666664</v>
      </c>
      <c r="H4" s="2"/>
      <c r="I4" s="4">
        <v>44105</v>
      </c>
      <c r="J4" s="9">
        <f>D4</f>
        <v>590.1639344262295</v>
      </c>
      <c r="K4" s="10">
        <f>F4</f>
        <v>3923.4972677595629</v>
      </c>
      <c r="L4" s="10">
        <f>G4</f>
        <v>36666.666666666664</v>
      </c>
    </row>
    <row r="5" spans="1:12" x14ac:dyDescent="0.25">
      <c r="A5" s="2" t="s">
        <v>3</v>
      </c>
      <c r="B5" s="3">
        <v>9.9000000000000005E-2</v>
      </c>
      <c r="C5" s="4">
        <v>44136</v>
      </c>
      <c r="D5" s="9">
        <f>B3*B4*((C5-C4)/366)</f>
        <v>609.8360655737705</v>
      </c>
      <c r="E5" s="10">
        <f t="shared" si="0"/>
        <v>3333.3333333333335</v>
      </c>
      <c r="F5" s="10">
        <f>E5+D5</f>
        <v>3943.1693989071041</v>
      </c>
      <c r="G5" s="10">
        <f>G4-E5</f>
        <v>33333.333333333328</v>
      </c>
      <c r="H5" s="2"/>
      <c r="I5" s="4">
        <v>44136</v>
      </c>
      <c r="J5" s="9">
        <f>D5</f>
        <v>609.8360655737705</v>
      </c>
      <c r="K5" s="10">
        <f t="shared" ref="K5:K6" si="1">F5</f>
        <v>3943.1693989071041</v>
      </c>
      <c r="L5" s="10">
        <f t="shared" ref="L5:L6" si="2">G5</f>
        <v>33333.333333333328</v>
      </c>
    </row>
    <row r="6" spans="1:12" x14ac:dyDescent="0.25">
      <c r="A6" s="2" t="s">
        <v>4</v>
      </c>
      <c r="B6" s="2">
        <v>12</v>
      </c>
      <c r="C6" s="4">
        <v>44166</v>
      </c>
      <c r="D6" s="9">
        <f>B3*B4*((C6-C5)/366)</f>
        <v>590.1639344262295</v>
      </c>
      <c r="E6" s="10">
        <f t="shared" si="0"/>
        <v>3333.3333333333335</v>
      </c>
      <c r="F6" s="10">
        <f>E6+D6</f>
        <v>3923.4972677595629</v>
      </c>
      <c r="G6" s="10">
        <f>G5-E6</f>
        <v>29999.999999999996</v>
      </c>
      <c r="H6" s="2"/>
      <c r="I6" s="4">
        <v>44166</v>
      </c>
      <c r="J6" s="9">
        <f>D6</f>
        <v>590.1639344262295</v>
      </c>
      <c r="K6" s="10">
        <f t="shared" si="1"/>
        <v>3923.4972677595629</v>
      </c>
      <c r="L6" s="10">
        <f t="shared" si="2"/>
        <v>29999.999999999996</v>
      </c>
    </row>
    <row r="7" spans="1:12" x14ac:dyDescent="0.25">
      <c r="A7" s="2" t="s">
        <v>4</v>
      </c>
      <c r="B7" s="4">
        <v>44075</v>
      </c>
      <c r="C7" s="4">
        <v>44197</v>
      </c>
      <c r="D7" s="9">
        <f>$B$3*$B$4*((C7-C6)/365)</f>
        <v>611.50684931506851</v>
      </c>
      <c r="E7" s="10">
        <f t="shared" si="0"/>
        <v>3333.3333333333335</v>
      </c>
      <c r="F7" s="10">
        <f>$E$7+$D$7</f>
        <v>3944.8401826484019</v>
      </c>
      <c r="G7" s="10">
        <f>$G$6-$E$7</f>
        <v>26666.666666666664</v>
      </c>
      <c r="H7" s="2"/>
      <c r="I7" s="4">
        <v>44216</v>
      </c>
      <c r="J7" s="9">
        <f>L6*B5*((C7-B8)/366)+(L6*B5*((I7-C7)/365))</f>
        <v>251.97978890635528</v>
      </c>
      <c r="K7" s="10">
        <f>E8+J7</f>
        <v>3585.3131222396887</v>
      </c>
      <c r="L7" s="10">
        <f>L6-E8</f>
        <v>26666.666666666664</v>
      </c>
    </row>
    <row r="8" spans="1:12" x14ac:dyDescent="0.25">
      <c r="A8" s="2" t="s">
        <v>5</v>
      </c>
      <c r="B8" s="4">
        <v>44185</v>
      </c>
      <c r="C8" s="4">
        <v>44228</v>
      </c>
      <c r="D8" s="9">
        <f t="shared" ref="D8:D13" si="3">$B$3*$B$4*((C8-C7)/365)</f>
        <v>611.50684931506851</v>
      </c>
      <c r="E8" s="10">
        <f t="shared" si="0"/>
        <v>3333.3333333333335</v>
      </c>
      <c r="F8" s="10">
        <f t="shared" ref="F8:F10" si="4">E8+D8</f>
        <v>3944.8401826484019</v>
      </c>
      <c r="G8" s="10">
        <f>$G$7-$E$8</f>
        <v>23333.333333333332</v>
      </c>
      <c r="H8" s="2"/>
      <c r="I8" s="4">
        <v>44247</v>
      </c>
      <c r="J8" s="9">
        <f>$L$6*$B$5*((I8-I7)/365)</f>
        <v>252.24657534246575</v>
      </c>
      <c r="K8" s="10">
        <f t="shared" ref="K8:K15" si="5">E9+J8</f>
        <v>3585.5799086757993</v>
      </c>
      <c r="L8" s="10">
        <f>L7-E9</f>
        <v>23333.333333333332</v>
      </c>
    </row>
    <row r="9" spans="1:12" x14ac:dyDescent="0.25">
      <c r="C9" s="4">
        <v>44256</v>
      </c>
      <c r="D9" s="9">
        <f t="shared" si="3"/>
        <v>552.32876712328766</v>
      </c>
      <c r="E9" s="10">
        <f t="shared" si="0"/>
        <v>3333.3333333333335</v>
      </c>
      <c r="F9" s="10">
        <f t="shared" si="4"/>
        <v>3885.6621004566214</v>
      </c>
      <c r="G9" s="10">
        <f>G8-E9</f>
        <v>20000</v>
      </c>
      <c r="H9" s="2"/>
      <c r="I9" s="4">
        <v>44275</v>
      </c>
      <c r="J9" s="9">
        <f t="shared" ref="J9:J15" si="6">$L$6*$B$5*((I9-I8)/365)</f>
        <v>227.83561643835617</v>
      </c>
      <c r="K9" s="10">
        <f t="shared" si="5"/>
        <v>3561.1689497716898</v>
      </c>
      <c r="L9" s="10">
        <f t="shared" ref="L9:L15" si="7">L8-E10</f>
        <v>20000</v>
      </c>
    </row>
    <row r="10" spans="1:12" x14ac:dyDescent="0.25">
      <c r="C10" s="4">
        <v>44287</v>
      </c>
      <c r="D10" s="9">
        <f t="shared" si="3"/>
        <v>611.50684931506851</v>
      </c>
      <c r="E10" s="10">
        <f t="shared" si="0"/>
        <v>3333.3333333333335</v>
      </c>
      <c r="F10" s="10">
        <f t="shared" si="4"/>
        <v>3944.8401826484019</v>
      </c>
      <c r="G10" s="10">
        <f>G9-E10</f>
        <v>16666.666666666668</v>
      </c>
      <c r="H10" s="2"/>
      <c r="I10" s="4">
        <v>44306</v>
      </c>
      <c r="J10" s="9">
        <f t="shared" si="6"/>
        <v>252.24657534246575</v>
      </c>
      <c r="K10" s="10">
        <f t="shared" si="5"/>
        <v>3585.5799086757993</v>
      </c>
      <c r="L10" s="10">
        <f t="shared" si="7"/>
        <v>16666.666666666668</v>
      </c>
    </row>
    <row r="11" spans="1:12" x14ac:dyDescent="0.25">
      <c r="C11" s="4">
        <v>44317</v>
      </c>
      <c r="D11" s="9">
        <f t="shared" si="3"/>
        <v>591.78082191780823</v>
      </c>
      <c r="E11" s="10">
        <f t="shared" si="0"/>
        <v>3333.3333333333335</v>
      </c>
      <c r="F11" s="10">
        <f>$E$7+$D$7</f>
        <v>3944.8401826484019</v>
      </c>
      <c r="G11" s="10">
        <f>G10-E12</f>
        <v>13333.333333333334</v>
      </c>
      <c r="H11" s="2"/>
      <c r="I11" s="4">
        <v>44336</v>
      </c>
      <c r="J11" s="9">
        <f t="shared" si="6"/>
        <v>244.10958904109589</v>
      </c>
      <c r="K11" s="10">
        <f t="shared" si="5"/>
        <v>3577.4429223744291</v>
      </c>
      <c r="L11" s="10">
        <f t="shared" si="7"/>
        <v>13333.333333333334</v>
      </c>
    </row>
    <row r="12" spans="1:12" x14ac:dyDescent="0.25">
      <c r="C12" s="4">
        <v>44348</v>
      </c>
      <c r="D12" s="9">
        <f t="shared" si="3"/>
        <v>611.50684931506851</v>
      </c>
      <c r="E12" s="10">
        <f t="shared" si="0"/>
        <v>3333.3333333333335</v>
      </c>
      <c r="F12" s="10">
        <f t="shared" ref="F12:F16" si="8">E12+D12</f>
        <v>3944.8401826484019</v>
      </c>
      <c r="G12" s="10">
        <f>G11-E12</f>
        <v>10000</v>
      </c>
      <c r="H12" s="2"/>
      <c r="I12" s="4">
        <v>44367</v>
      </c>
      <c r="J12" s="9">
        <f t="shared" si="6"/>
        <v>252.24657534246575</v>
      </c>
      <c r="K12" s="10">
        <f t="shared" si="5"/>
        <v>3585.5799086757993</v>
      </c>
      <c r="L12" s="10">
        <f t="shared" si="7"/>
        <v>10000</v>
      </c>
    </row>
    <row r="13" spans="1:12" x14ac:dyDescent="0.25">
      <c r="C13" s="4">
        <v>44378</v>
      </c>
      <c r="D13" s="9">
        <f t="shared" si="3"/>
        <v>591.78082191780823</v>
      </c>
      <c r="E13" s="10">
        <f t="shared" si="0"/>
        <v>3333.3333333333335</v>
      </c>
      <c r="F13" s="10">
        <f t="shared" si="8"/>
        <v>3925.1141552511417</v>
      </c>
      <c r="G13" s="10">
        <f>G12-E13</f>
        <v>6666.6666666666661</v>
      </c>
      <c r="H13" s="2"/>
      <c r="I13" s="4">
        <v>44397</v>
      </c>
      <c r="J13" s="9">
        <f t="shared" si="6"/>
        <v>244.10958904109589</v>
      </c>
      <c r="K13" s="10">
        <f t="shared" si="5"/>
        <v>3577.4429223744291</v>
      </c>
      <c r="L13" s="10">
        <f t="shared" si="7"/>
        <v>6666.6666666666661</v>
      </c>
    </row>
    <row r="14" spans="1:12" x14ac:dyDescent="0.25">
      <c r="C14" s="4">
        <v>44409</v>
      </c>
      <c r="D14" s="9">
        <f>$B$3*$B$4*((C14-C13)/365)</f>
        <v>611.50684931506851</v>
      </c>
      <c r="E14" s="10">
        <f t="shared" si="0"/>
        <v>3333.3333333333335</v>
      </c>
      <c r="F14" s="10">
        <f t="shared" si="8"/>
        <v>3944.8401826484019</v>
      </c>
      <c r="G14" s="10">
        <f>G13-E14</f>
        <v>3333.3333333333326</v>
      </c>
      <c r="H14" s="2"/>
      <c r="I14" s="4">
        <v>44428</v>
      </c>
      <c r="J14" s="9">
        <f t="shared" si="6"/>
        <v>252.24657534246575</v>
      </c>
      <c r="K14" s="10">
        <f t="shared" si="5"/>
        <v>3585.5799086757993</v>
      </c>
      <c r="L14" s="10">
        <f t="shared" si="7"/>
        <v>3333.3333333333326</v>
      </c>
    </row>
    <row r="15" spans="1:12" ht="15.75" thickBot="1" x14ac:dyDescent="0.3">
      <c r="C15" s="4">
        <v>44440</v>
      </c>
      <c r="D15" s="9">
        <f>B3*B4*((C15-C14)/365)</f>
        <v>611.50684931506851</v>
      </c>
      <c r="E15" s="10">
        <f t="shared" si="0"/>
        <v>3333.3333333333335</v>
      </c>
      <c r="F15" s="9">
        <f t="shared" si="8"/>
        <v>3944.8401826484019</v>
      </c>
      <c r="G15" s="16">
        <f>G14-E15</f>
        <v>0</v>
      </c>
      <c r="H15" s="17"/>
      <c r="I15" s="18">
        <v>44459</v>
      </c>
      <c r="J15" s="9">
        <f t="shared" si="6"/>
        <v>252.24657534246575</v>
      </c>
      <c r="K15" s="10">
        <v>3585.58</v>
      </c>
      <c r="L15" s="10">
        <v>0</v>
      </c>
    </row>
    <row r="16" spans="1:12" ht="15.75" thickBot="1" x14ac:dyDescent="0.3">
      <c r="C16" s="2" t="s">
        <v>13</v>
      </c>
      <c r="D16" s="9">
        <f>SUM(D4:D15)</f>
        <v>7195.0954412755436</v>
      </c>
      <c r="E16" s="10">
        <f>SUM(E4:E15)</f>
        <v>40000</v>
      </c>
      <c r="F16" s="14">
        <f t="shared" si="8"/>
        <v>47195.095441275545</v>
      </c>
      <c r="G16" s="19">
        <f>D16-J16</f>
        <v>3175.6640467100815</v>
      </c>
      <c r="H16" s="20"/>
      <c r="I16" s="21"/>
      <c r="J16" s="15">
        <f>SUM(J4:J15)</f>
        <v>4019.4313945654621</v>
      </c>
      <c r="K16" s="10">
        <f>SUM(K4:K15)</f>
        <v>44019.431485889661</v>
      </c>
      <c r="L16" s="2"/>
    </row>
    <row r="18" spans="7:7" x14ac:dyDescent="0.25">
      <c r="G18" s="22"/>
    </row>
  </sheetData>
  <mergeCells count="5">
    <mergeCell ref="A1:B2"/>
    <mergeCell ref="C1:G1"/>
    <mergeCell ref="C2:G2"/>
    <mergeCell ref="I2:L2"/>
    <mergeCell ref="G16:I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Студент</cp:lastModifiedBy>
  <dcterms:created xsi:type="dcterms:W3CDTF">2023-12-07T07:32:01Z</dcterms:created>
  <dcterms:modified xsi:type="dcterms:W3CDTF">2023-12-07T08:12:02Z</dcterms:modified>
</cp:coreProperties>
</file>